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ideach.sharepoint.com/sites/G_410/Projects/80_Bio/Bioberatervereinigung/Generalversammlung BBV/GV 2025/"/>
    </mc:Choice>
  </mc:AlternateContent>
  <xr:revisionPtr revIDLastSave="0" documentId="8_{23E9DD60-53B2-4100-802D-0CD372AC8B68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Rechnungsprüfung 2024" sheetId="1" r:id="rId1"/>
    <sheet name="OriginalDaten_2024" sheetId="5" r:id="rId2"/>
  </sheets>
  <definedNames>
    <definedName name="_55103._BBV_Col203">#REF!</definedName>
    <definedName name="_55103._BBV_Col205">#REF!</definedName>
    <definedName name="_55103._BBV_Col206">#REF!</definedName>
    <definedName name="_55103._BBV_Col20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5" l="1"/>
  <c r="D15" i="5" l="1"/>
  <c r="D108" i="5" l="1"/>
  <c r="B13" i="1" l="1"/>
  <c r="D109" i="5"/>
  <c r="B12" i="1" s="1"/>
  <c r="D18" i="5"/>
  <c r="E14" i="1" s="1"/>
  <c r="D17" i="5"/>
  <c r="E13" i="1" s="1"/>
  <c r="D16" i="5"/>
  <c r="E11" i="1" s="1"/>
  <c r="E12" i="1"/>
  <c r="D19" i="5" l="1"/>
  <c r="E16" i="1" l="1"/>
  <c r="D111" i="5"/>
  <c r="B11" i="1"/>
  <c r="B16" i="1" s="1"/>
  <c r="B21" i="1" s="1"/>
  <c r="B27" i="1" s="1"/>
  <c r="B28" i="1" s="1"/>
</calcChain>
</file>

<file path=xl/sharedStrings.xml><?xml version="1.0" encoding="utf-8"?>
<sst xmlns="http://schemas.openxmlformats.org/spreadsheetml/2006/main" count="141" uniqueCount="58">
  <si>
    <t>Schweizerische BioberaterInnen-Vereinigung</t>
  </si>
  <si>
    <t>Association suisse des vulgarisateurs bio</t>
  </si>
  <si>
    <t>Associazione svizzera dei consulenti bio</t>
  </si>
  <si>
    <t>c/o FiBL, Ackerstrasse, Postfach, CH-5070 Frick, Tel. 062/865 72 18, barbara.frueh@fibl.org</t>
  </si>
  <si>
    <t xml:space="preserve">Jahresrechnung der Bioberatervereinigung </t>
  </si>
  <si>
    <t>Einnahmen</t>
  </si>
  <si>
    <t>CHF</t>
  </si>
  <si>
    <t>Ausgaben</t>
  </si>
  <si>
    <t>Mitgliederbeiträge 2024, 65 Mitglieder à Fr.  60.-</t>
  </si>
  <si>
    <t>FiBL-Tätigkeiten im Rahmen der BBV 2024
(FiBL Buchhaltung, Sekretariat, Adressen)</t>
  </si>
  <si>
    <t>Mitgliederbeitrag FiBL (Pauschal)</t>
  </si>
  <si>
    <t>Ausgaben BBV GV</t>
  </si>
  <si>
    <t xml:space="preserve">GV 2024 Tagungsgebühren Teilnehmer </t>
  </si>
  <si>
    <t>Agridea, Geschenke Abendessen</t>
  </si>
  <si>
    <t>Agridea, Vernetzung</t>
  </si>
  <si>
    <t>Total Einnahmen</t>
  </si>
  <si>
    <t>Total Ausgaben</t>
  </si>
  <si>
    <t>Gewinn/Verlust</t>
  </si>
  <si>
    <t>Eigenkapital 1.1.2024</t>
  </si>
  <si>
    <t>Verlust/Gewinn 2024</t>
  </si>
  <si>
    <t>Eigenkapital 31.12.2024 (Uebertrag per 1.1.2025)</t>
  </si>
  <si>
    <t>Die Belege können in der FiBL Buchhaltung eingesehen werden.</t>
  </si>
  <si>
    <t>Die detaillierte Buchhaltung liegt separat vor (Beilage).</t>
  </si>
  <si>
    <t>Für die Rechnung</t>
  </si>
  <si>
    <t>Frick, 01.02.2024</t>
  </si>
  <si>
    <t>Barbara Früh</t>
  </si>
  <si>
    <t>Datum</t>
  </si>
  <si>
    <t>Bezeichnung</t>
  </si>
  <si>
    <t>Betrag</t>
  </si>
  <si>
    <t>Projektkosten</t>
  </si>
  <si>
    <t>Barbara Früh Frick Schüpfenried und zurück Frick Schüpfenried und zurück</t>
  </si>
  <si>
    <t>Wurde nicht berücksichtig</t>
  </si>
  <si>
    <t>Abgrenzung ins 2023 (55103 BBV) Rechnung Agridea, Weiterverrechnung von Verpfleg</t>
  </si>
  <si>
    <t>95026/17970/AGRIDEA Weiterverrechnung Verpflegungskosten 12.2023</t>
  </si>
  <si>
    <t>Wurde im 2023 in die Aufstellung genommen</t>
  </si>
  <si>
    <t>96138/29840/STIFTUNG CAMPUS Bewirtung GV BBV 05.2024</t>
  </si>
  <si>
    <t>96139/28376/AGROVISION BURGR Hofführung, Konsumation Burgrain-Stube 05.2024</t>
  </si>
  <si>
    <t>96429/17970/AGRIDEA Geschenke/Abendessen 06.2024</t>
  </si>
  <si>
    <t>Teilnahme GV B. Früh &amp; T. Hedrich</t>
  </si>
  <si>
    <t>Wird nicht berücksichtigt, da als Ertrag!</t>
  </si>
  <si>
    <t>98548/17970/AGRIDEA Aufwand Bioberaterinnen-Vereinigung 2024</t>
  </si>
  <si>
    <t>FiBL Tätigkeiten im Rahmen der BBV 2024 (Buchhaltung, Sekretariat, Adresse)</t>
  </si>
  <si>
    <t>Total Kosten</t>
  </si>
  <si>
    <t>Ausgaben GV</t>
  </si>
  <si>
    <t>FiBL Tätigkeiten</t>
  </si>
  <si>
    <t>Agridea Geschenke Abendessen</t>
  </si>
  <si>
    <t>Agridea Beitrag</t>
  </si>
  <si>
    <t>Erträge</t>
  </si>
  <si>
    <t>Abgrenzung EK der BBV (55103)</t>
  </si>
  <si>
    <t>Wird nicht berücksichtig</t>
  </si>
  <si>
    <t>Führung Burgrain</t>
  </si>
  <si>
    <t>Campus Sursee</t>
  </si>
  <si>
    <t>Zimmer inkl. Taxen</t>
  </si>
  <si>
    <t>Mitgliederbeitrag 2024</t>
  </si>
  <si>
    <t>Mitgliederbeiträge FiBL Mitarbeitende Pauschal 2024 (BBV)</t>
  </si>
  <si>
    <t>Total Erträge</t>
  </si>
  <si>
    <t>Mitgliederbeiträge FiBL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</si>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</sst>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\.mm\.yyyy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0" xfId="0" applyNumberFormat="1"/>
    <xf numFmtId="2" fontId="7" fillId="0" borderId="0" xfId="0" applyNumberFormat="1" applyFont="1"/>
    <xf numFmtId="2" fontId="2" fillId="0" borderId="0" xfId="0" applyNumberFormat="1" applyFont="1"/>
    <xf numFmtId="0" fontId="9" fillId="0" borderId="0" xfId="0" applyFont="1" applyAlignment="1">
      <alignment vertical="center"/>
    </xf>
    <xf numFmtId="0" fontId="6" fillId="0" borderId="1" xfId="0" applyFont="1" applyBorder="1"/>
    <xf numFmtId="164" fontId="0" fillId="0" borderId="0" xfId="1" applyFont="1"/>
    <xf numFmtId="164" fontId="7" fillId="0" borderId="0" xfId="1" applyFont="1"/>
    <xf numFmtId="164" fontId="2" fillId="0" borderId="0" xfId="1" applyFont="1" applyFill="1"/>
    <xf numFmtId="164" fontId="6" fillId="0" borderId="0" xfId="1" applyFont="1"/>
    <xf numFmtId="164" fontId="6" fillId="0" borderId="0" xfId="1" applyFont="1" applyFill="1"/>
    <xf numFmtId="164" fontId="2" fillId="0" borderId="2" xfId="1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7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wrapText="1"/>
    </xf>
    <xf numFmtId="165" fontId="12" fillId="2" borderId="0" xfId="0" applyNumberFormat="1" applyFont="1" applyFill="1" applyAlignment="1">
      <alignment horizontal="left"/>
    </xf>
    <xf numFmtId="0" fontId="0" fillId="2" borderId="0" xfId="0" applyFill="1"/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left"/>
    </xf>
    <xf numFmtId="0" fontId="0" fillId="3" borderId="0" xfId="0" applyFill="1"/>
    <xf numFmtId="0" fontId="12" fillId="3" borderId="0" xfId="0" applyFont="1" applyFill="1" applyAlignment="1">
      <alignment horizontal="left"/>
    </xf>
    <xf numFmtId="4" fontId="12" fillId="3" borderId="0" xfId="0" applyNumberFormat="1" applyFont="1" applyFill="1" applyAlignment="1">
      <alignment horizontal="right"/>
    </xf>
    <xf numFmtId="165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0" fillId="0" borderId="0" xfId="0" applyNumberFormat="1"/>
    <xf numFmtId="4" fontId="12" fillId="0" borderId="1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6" fillId="2" borderId="0" xfId="0" applyFont="1" applyFill="1"/>
    <xf numFmtId="0" fontId="0" fillId="0" borderId="0" xfId="0" applyAlignment="1">
      <alignment vertical="top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="106" zoomScaleNormal="106" workbookViewId="0">
      <selection activeCell="E29" sqref="A1:E29"/>
    </sheetView>
  </sheetViews>
  <sheetFormatPr baseColWidth="10" defaultColWidth="11.44140625" defaultRowHeight="13.2" x14ac:dyDescent="0.25"/>
  <cols>
    <col min="1" max="1" width="48.5546875" customWidth="1"/>
    <col min="2" max="2" width="9.5546875" customWidth="1"/>
    <col min="3" max="3" width="5.5546875" customWidth="1"/>
    <col min="4" max="4" width="36.88671875" bestFit="1" customWidth="1"/>
    <col min="5" max="5" width="16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x14ac:dyDescent="0.25">
      <c r="A2" s="5" t="s">
        <v>1</v>
      </c>
      <c r="B2" s="5"/>
      <c r="C2" s="5"/>
      <c r="D2" s="5"/>
      <c r="E2" s="5"/>
      <c r="F2" s="5"/>
    </row>
    <row r="3" spans="1:6" x14ac:dyDescent="0.25">
      <c r="A3" s="5" t="s">
        <v>2</v>
      </c>
      <c r="B3" s="5"/>
      <c r="C3" s="5"/>
      <c r="D3" s="5"/>
      <c r="E3" s="5"/>
      <c r="F3" s="5"/>
    </row>
    <row r="4" spans="1:6" ht="24" hidden="1" customHeight="1" x14ac:dyDescent="0.25">
      <c r="A4" s="5"/>
      <c r="B4" s="5"/>
      <c r="C4" s="5"/>
      <c r="D4" s="5"/>
      <c r="E4" s="5"/>
      <c r="F4" s="5"/>
    </row>
    <row r="5" spans="1:6" s="4" customFormat="1" ht="15" x14ac:dyDescent="0.25">
      <c r="A5" s="7" t="s">
        <v>3</v>
      </c>
      <c r="B5" s="5"/>
      <c r="C5" s="5"/>
      <c r="D5" s="5"/>
      <c r="E5" s="5"/>
      <c r="F5" s="5"/>
    </row>
    <row r="6" spans="1:6" s="4" customFormat="1" ht="15.6" x14ac:dyDescent="0.3">
      <c r="A6" s="1"/>
      <c r="B6" s="3"/>
    </row>
    <row r="7" spans="1:6" s="4" customFormat="1" ht="15.6" x14ac:dyDescent="0.3">
      <c r="A7" s="3" t="s">
        <v>4</v>
      </c>
      <c r="B7" s="3">
        <v>2024</v>
      </c>
    </row>
    <row r="8" spans="1:6" s="4" customFormat="1" ht="15" customHeight="1" x14ac:dyDescent="0.3">
      <c r="A8" s="3"/>
      <c r="B8" s="3"/>
    </row>
    <row r="9" spans="1:6" ht="12" customHeight="1" x14ac:dyDescent="0.25">
      <c r="A9" s="5"/>
    </row>
    <row r="10" spans="1:6" x14ac:dyDescent="0.25">
      <c r="A10" s="1" t="s">
        <v>5</v>
      </c>
      <c r="B10" s="23" t="s">
        <v>6</v>
      </c>
      <c r="D10" s="1" t="s">
        <v>7</v>
      </c>
      <c r="E10" s="23" t="s">
        <v>6</v>
      </c>
    </row>
    <row r="11" spans="1:6" ht="26.4" x14ac:dyDescent="0.25">
      <c r="A11" s="5" t="s">
        <v>8</v>
      </c>
      <c r="B11" s="13">
        <f>OriginalDaten_2024!D108</f>
        <v>3900</v>
      </c>
      <c r="C11" s="13"/>
      <c r="D11" s="26" t="s">
        <v>9</v>
      </c>
      <c r="E11" s="8">
        <f>OriginalDaten_2024!D16</f>
        <v>1500</v>
      </c>
    </row>
    <row r="12" spans="1:6" x14ac:dyDescent="0.25">
      <c r="A12" s="5" t="s">
        <v>10</v>
      </c>
      <c r="B12" s="13">
        <f>OriginalDaten_2024!D109</f>
        <v>1200</v>
      </c>
      <c r="C12" s="13"/>
      <c r="D12" s="5" t="s">
        <v>11</v>
      </c>
      <c r="E12" s="8">
        <f>OriginalDaten_2024!D15</f>
        <v>3403.9</v>
      </c>
    </row>
    <row r="13" spans="1:6" x14ac:dyDescent="0.25">
      <c r="A13" s="5" t="s">
        <v>12</v>
      </c>
      <c r="B13" s="13">
        <f>OriginalDaten_2024!D110</f>
        <v>2316.4</v>
      </c>
      <c r="C13" s="16"/>
      <c r="D13" s="5" t="s">
        <v>13</v>
      </c>
      <c r="E13" s="8">
        <f>OriginalDaten_2024!D17</f>
        <v>640.54999999999995</v>
      </c>
    </row>
    <row r="14" spans="1:6" x14ac:dyDescent="0.25">
      <c r="A14" s="5"/>
      <c r="B14" s="13"/>
      <c r="C14" s="16"/>
      <c r="D14" s="5" t="s">
        <v>14</v>
      </c>
      <c r="E14" s="8">
        <f>OriginalDaten_2024!D18</f>
        <v>1500</v>
      </c>
    </row>
    <row r="15" spans="1:6" x14ac:dyDescent="0.25">
      <c r="A15" s="12"/>
      <c r="B15" s="13"/>
      <c r="C15" s="16"/>
      <c r="D15" s="2"/>
      <c r="E15" s="8"/>
    </row>
    <row r="16" spans="1:6" s="6" customFormat="1" x14ac:dyDescent="0.25">
      <c r="A16" s="24" t="s">
        <v>15</v>
      </c>
      <c r="B16" s="18">
        <f>SUM(B11:B15)</f>
        <v>7416.4</v>
      </c>
      <c r="C16" s="14"/>
      <c r="D16" s="24" t="s">
        <v>16</v>
      </c>
      <c r="E16" s="18">
        <f>SUM(E11:E15)</f>
        <v>7044.45</v>
      </c>
    </row>
    <row r="17" spans="1:6" hidden="1" x14ac:dyDescent="0.25">
      <c r="B17" s="13"/>
      <c r="C17" s="13"/>
      <c r="E17" s="8"/>
    </row>
    <row r="18" spans="1:6" hidden="1" x14ac:dyDescent="0.25">
      <c r="B18" s="13"/>
      <c r="C18" s="13"/>
      <c r="E18" s="8"/>
    </row>
    <row r="19" spans="1:6" s="6" customFormat="1" hidden="1" x14ac:dyDescent="0.25">
      <c r="B19" s="14"/>
      <c r="C19" s="14"/>
      <c r="F19" s="21"/>
    </row>
    <row r="20" spans="1:6" s="6" customFormat="1" x14ac:dyDescent="0.25">
      <c r="B20" s="14"/>
      <c r="C20" s="14"/>
    </row>
    <row r="21" spans="1:6" s="6" customFormat="1" x14ac:dyDescent="0.25">
      <c r="A21" s="6" t="s">
        <v>17</v>
      </c>
      <c r="B21" s="14">
        <f>B16-E16</f>
        <v>371.94999999999982</v>
      </c>
      <c r="C21" s="14"/>
    </row>
    <row r="22" spans="1:6" s="6" customFormat="1" hidden="1" x14ac:dyDescent="0.25">
      <c r="B22" s="9"/>
      <c r="C22" s="9"/>
    </row>
    <row r="23" spans="1:6" hidden="1" x14ac:dyDescent="0.25">
      <c r="B23" s="8"/>
      <c r="F23" s="22"/>
    </row>
    <row r="24" spans="1:6" x14ac:dyDescent="0.25">
      <c r="F24" s="22"/>
    </row>
    <row r="25" spans="1:6" ht="15.6" x14ac:dyDescent="0.3">
      <c r="A25" s="3" t="s">
        <v>4</v>
      </c>
      <c r="B25" s="3">
        <v>2024</v>
      </c>
    </row>
    <row r="26" spans="1:6" x14ac:dyDescent="0.25">
      <c r="A26" s="5" t="s">
        <v>18</v>
      </c>
      <c r="B26" s="15">
        <v>5358.38</v>
      </c>
    </row>
    <row r="27" spans="1:6" x14ac:dyDescent="0.25">
      <c r="A27" s="5" t="s">
        <v>19</v>
      </c>
      <c r="B27" s="17">
        <f>B21</f>
        <v>371.94999999999982</v>
      </c>
    </row>
    <row r="28" spans="1:6" s="1" customFormat="1" x14ac:dyDescent="0.25">
      <c r="A28" s="1" t="s">
        <v>20</v>
      </c>
      <c r="B28" s="15">
        <f>SUM(B26:B27)</f>
        <v>5730.33</v>
      </c>
      <c r="C28" s="10"/>
    </row>
    <row r="34" spans="1:4" x14ac:dyDescent="0.25">
      <c r="A34" t="s">
        <v>21</v>
      </c>
    </row>
    <row r="35" spans="1:4" x14ac:dyDescent="0.25">
      <c r="A35" t="s">
        <v>22</v>
      </c>
    </row>
    <row r="38" spans="1:4" x14ac:dyDescent="0.25">
      <c r="A38" s="2" t="s">
        <v>23</v>
      </c>
      <c r="B38" s="12" t="s">
        <v>24</v>
      </c>
      <c r="C38" s="12" t="s">
        <v>25</v>
      </c>
      <c r="D38" s="2"/>
    </row>
    <row r="40" spans="1:4" x14ac:dyDescent="0.25">
      <c r="A40" s="5"/>
    </row>
    <row r="41" spans="1:4" ht="11.25" customHeight="1" x14ac:dyDescent="0.25">
      <c r="A41" s="42"/>
      <c r="B41" s="42"/>
      <c r="C41" s="42"/>
      <c r="D41" s="42"/>
    </row>
    <row r="42" spans="1:4" ht="14.4" x14ac:dyDescent="0.25">
      <c r="A42" s="11"/>
    </row>
    <row r="43" spans="1:4" ht="14.4" x14ac:dyDescent="0.25">
      <c r="A43" s="11"/>
    </row>
    <row r="44" spans="1:4" ht="14.4" x14ac:dyDescent="0.25">
      <c r="A44" s="11"/>
    </row>
    <row r="45" spans="1:4" ht="14.4" x14ac:dyDescent="0.25">
      <c r="A45" s="11"/>
    </row>
    <row r="46" spans="1:4" ht="14.4" x14ac:dyDescent="0.25">
      <c r="A46" s="11"/>
    </row>
    <row r="47" spans="1:4" ht="14.4" x14ac:dyDescent="0.25">
      <c r="A47" s="11"/>
    </row>
    <row r="48" spans="1:4" ht="14.4" x14ac:dyDescent="0.25">
      <c r="A48" s="11"/>
    </row>
    <row r="49" spans="1:1" ht="14.4" x14ac:dyDescent="0.25">
      <c r="A49" s="11"/>
    </row>
    <row r="50" spans="1:1" ht="14.4" x14ac:dyDescent="0.25">
      <c r="A50" s="11"/>
    </row>
    <row r="51" spans="1:1" ht="14.4" x14ac:dyDescent="0.25">
      <c r="A51" s="11"/>
    </row>
    <row r="52" spans="1:1" ht="14.4" x14ac:dyDescent="0.25">
      <c r="A52" s="11"/>
    </row>
    <row r="53" spans="1:1" ht="14.4" x14ac:dyDescent="0.25">
      <c r="A53" s="11"/>
    </row>
  </sheetData>
  <mergeCells count="1">
    <mergeCell ref="A41:D41"/>
  </mergeCells>
  <phoneticPr fontId="3" type="noConversion"/>
  <pageMargins left="0.78740157499999996" right="0.78740157499999996" top="0.51" bottom="0.5" header="0.4921259845" footer="0.492125984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topLeftCell="A67" zoomScaleNormal="100" workbookViewId="0">
      <selection activeCell="G98" sqref="G98"/>
    </sheetView>
  </sheetViews>
  <sheetFormatPr baseColWidth="10" defaultColWidth="9.109375" defaultRowHeight="13.2" x14ac:dyDescent="0.25"/>
  <cols>
    <col min="1" max="1" width="14.88671875" customWidth="1"/>
    <col min="2" max="2" width="4.44140625" customWidth="1"/>
    <col min="3" max="3" width="48" customWidth="1"/>
    <col min="4" max="4" width="17.33203125" customWidth="1"/>
  </cols>
  <sheetData>
    <row r="1" spans="1:8" x14ac:dyDescent="0.25">
      <c r="A1" s="19" t="s">
        <v>26</v>
      </c>
      <c r="C1" s="19" t="s">
        <v>27</v>
      </c>
      <c r="D1" s="25" t="s">
        <v>28</v>
      </c>
    </row>
    <row r="3" spans="1:8" x14ac:dyDescent="0.25">
      <c r="C3" s="19" t="s">
        <v>29</v>
      </c>
    </row>
    <row r="4" spans="1:8" x14ac:dyDescent="0.25">
      <c r="A4" s="27">
        <v>45552</v>
      </c>
      <c r="B4" s="28"/>
      <c r="C4" s="29" t="s">
        <v>30</v>
      </c>
      <c r="D4" s="30">
        <v>148.4</v>
      </c>
      <c r="E4" s="28" t="s">
        <v>31</v>
      </c>
      <c r="F4" s="28"/>
      <c r="G4" s="28"/>
      <c r="H4" s="28"/>
    </row>
    <row r="5" spans="1:8" x14ac:dyDescent="0.25">
      <c r="A5" s="31">
        <v>45292</v>
      </c>
      <c r="B5" s="32"/>
      <c r="C5" s="33" t="s">
        <v>32</v>
      </c>
      <c r="D5" s="34">
        <v>-1014.5</v>
      </c>
      <c r="E5" s="32"/>
      <c r="F5" s="32"/>
      <c r="G5" s="32"/>
      <c r="H5" s="32"/>
    </row>
    <row r="6" spans="1:8" x14ac:dyDescent="0.25">
      <c r="A6" s="31">
        <v>45359</v>
      </c>
      <c r="B6" s="32"/>
      <c r="C6" s="33" t="s">
        <v>33</v>
      </c>
      <c r="D6" s="34">
        <v>1014.5</v>
      </c>
      <c r="E6" s="32" t="s">
        <v>34</v>
      </c>
      <c r="F6" s="32"/>
      <c r="G6" s="32"/>
      <c r="H6" s="32"/>
    </row>
    <row r="7" spans="1:8" x14ac:dyDescent="0.25">
      <c r="A7" s="35">
        <v>45419</v>
      </c>
      <c r="C7" s="20" t="s">
        <v>35</v>
      </c>
      <c r="D7" s="36">
        <v>2489.4</v>
      </c>
    </row>
    <row r="8" spans="1:8" x14ac:dyDescent="0.25">
      <c r="A8" s="35">
        <v>45420</v>
      </c>
      <c r="C8" s="20" t="s">
        <v>36</v>
      </c>
      <c r="D8" s="36">
        <v>914.5</v>
      </c>
    </row>
    <row r="9" spans="1:8" x14ac:dyDescent="0.25">
      <c r="A9" s="35">
        <v>45462</v>
      </c>
      <c r="C9" s="20" t="s">
        <v>37</v>
      </c>
      <c r="D9" s="36">
        <v>640.54999999999995</v>
      </c>
    </row>
    <row r="10" spans="1:8" x14ac:dyDescent="0.25">
      <c r="A10" s="27">
        <v>45566</v>
      </c>
      <c r="B10" s="28"/>
      <c r="C10" s="29" t="s">
        <v>38</v>
      </c>
      <c r="D10" s="30">
        <v>349.7</v>
      </c>
      <c r="E10" s="41" t="s">
        <v>39</v>
      </c>
      <c r="F10" s="28"/>
      <c r="G10" s="28"/>
      <c r="H10" s="28"/>
    </row>
    <row r="11" spans="1:8" x14ac:dyDescent="0.25">
      <c r="A11" s="35">
        <v>45618</v>
      </c>
      <c r="C11" s="20" t="s">
        <v>40</v>
      </c>
      <c r="D11" s="36">
        <v>1500</v>
      </c>
    </row>
    <row r="12" spans="1:8" x14ac:dyDescent="0.25">
      <c r="A12" s="35">
        <v>45642</v>
      </c>
      <c r="C12" s="20" t="s">
        <v>41</v>
      </c>
      <c r="D12" s="36">
        <v>1500</v>
      </c>
      <c r="E12" s="37"/>
    </row>
    <row r="13" spans="1:8" x14ac:dyDescent="0.25">
      <c r="A13" s="35"/>
      <c r="C13" s="20"/>
      <c r="D13" s="36"/>
    </row>
    <row r="14" spans="1:8" x14ac:dyDescent="0.25">
      <c r="A14" s="35"/>
      <c r="C14" s="19" t="s">
        <v>42</v>
      </c>
      <c r="D14" s="36"/>
    </row>
    <row r="15" spans="1:8" x14ac:dyDescent="0.25">
      <c r="A15" s="35"/>
      <c r="C15" s="20" t="s">
        <v>43</v>
      </c>
      <c r="D15" s="36">
        <f>D7+D8</f>
        <v>3403.9</v>
      </c>
    </row>
    <row r="16" spans="1:8" x14ac:dyDescent="0.25">
      <c r="A16" s="35"/>
      <c r="C16" s="20" t="s">
        <v>44</v>
      </c>
      <c r="D16" s="36">
        <f>D12</f>
        <v>1500</v>
      </c>
    </row>
    <row r="17" spans="1:8" x14ac:dyDescent="0.25">
      <c r="A17" s="35"/>
      <c r="C17" s="20" t="s">
        <v>45</v>
      </c>
      <c r="D17" s="36">
        <f>D9</f>
        <v>640.54999999999995</v>
      </c>
    </row>
    <row r="18" spans="1:8" x14ac:dyDescent="0.25">
      <c r="A18" s="35"/>
      <c r="C18" s="20" t="s">
        <v>46</v>
      </c>
      <c r="D18" s="38">
        <f>D11</f>
        <v>1500</v>
      </c>
    </row>
    <row r="19" spans="1:8" x14ac:dyDescent="0.25">
      <c r="A19" s="35"/>
      <c r="C19" s="19" t="s">
        <v>42</v>
      </c>
      <c r="D19" s="39">
        <f>SUM(D15:D18)</f>
        <v>7044.45</v>
      </c>
      <c r="G19" s="37"/>
    </row>
    <row r="20" spans="1:8" x14ac:dyDescent="0.25">
      <c r="A20" s="35"/>
      <c r="C20" s="20"/>
      <c r="D20" s="36"/>
    </row>
    <row r="21" spans="1:8" x14ac:dyDescent="0.25">
      <c r="A21" s="35"/>
      <c r="C21" s="20"/>
      <c r="D21" s="36"/>
    </row>
    <row r="22" spans="1:8" x14ac:dyDescent="0.25">
      <c r="B22" s="20"/>
      <c r="C22" s="19" t="s">
        <v>47</v>
      </c>
      <c r="D22" s="40"/>
    </row>
    <row r="23" spans="1:8" x14ac:dyDescent="0.25">
      <c r="A23" s="27">
        <v>45292</v>
      </c>
      <c r="B23" s="28"/>
      <c r="C23" s="29" t="s">
        <v>48</v>
      </c>
      <c r="D23" s="30">
        <v>-5358.38</v>
      </c>
      <c r="E23" s="41" t="s">
        <v>49</v>
      </c>
      <c r="F23" s="28"/>
      <c r="G23" s="28"/>
      <c r="H23" s="28"/>
    </row>
    <row r="24" spans="1:8" x14ac:dyDescent="0.25">
      <c r="A24" s="35">
        <v>45470</v>
      </c>
      <c r="C24" s="20" t="s">
        <v>50</v>
      </c>
      <c r="D24" s="36">
        <v>25.7</v>
      </c>
    </row>
    <row r="25" spans="1:8" x14ac:dyDescent="0.25">
      <c r="A25" s="35">
        <v>45470</v>
      </c>
      <c r="C25" s="20" t="s">
        <v>51</v>
      </c>
      <c r="D25" s="36">
        <v>80.25</v>
      </c>
    </row>
    <row r="26" spans="1:8" x14ac:dyDescent="0.25">
      <c r="A26" s="35">
        <v>45470</v>
      </c>
      <c r="C26" s="20" t="s">
        <v>52</v>
      </c>
      <c r="D26" s="36">
        <v>137.80000000000001</v>
      </c>
    </row>
    <row r="27" spans="1:8" x14ac:dyDescent="0.25">
      <c r="A27" s="35">
        <v>45470</v>
      </c>
      <c r="C27" s="20" t="s">
        <v>51</v>
      </c>
      <c r="D27" s="36">
        <v>80.25</v>
      </c>
    </row>
    <row r="28" spans="1:8" x14ac:dyDescent="0.25">
      <c r="A28" s="35">
        <v>45470</v>
      </c>
      <c r="C28" s="20" t="s">
        <v>50</v>
      </c>
      <c r="D28" s="36">
        <v>25.7</v>
      </c>
    </row>
    <row r="29" spans="1:8" x14ac:dyDescent="0.25">
      <c r="A29" s="35">
        <v>45470</v>
      </c>
      <c r="C29" s="20" t="s">
        <v>51</v>
      </c>
      <c r="D29" s="36">
        <v>160.5</v>
      </c>
    </row>
    <row r="30" spans="1:8" x14ac:dyDescent="0.25">
      <c r="A30" s="35">
        <v>45470</v>
      </c>
      <c r="C30" s="20" t="s">
        <v>50</v>
      </c>
      <c r="D30" s="36">
        <v>51.4</v>
      </c>
    </row>
    <row r="31" spans="1:8" x14ac:dyDescent="0.25">
      <c r="A31" s="35">
        <v>45470</v>
      </c>
      <c r="C31" s="20" t="s">
        <v>51</v>
      </c>
      <c r="D31" s="36">
        <v>321</v>
      </c>
    </row>
    <row r="32" spans="1:8" x14ac:dyDescent="0.25">
      <c r="A32" s="35">
        <v>45470</v>
      </c>
      <c r="C32" s="20" t="s">
        <v>52</v>
      </c>
      <c r="D32" s="36">
        <v>275.60000000000002</v>
      </c>
    </row>
    <row r="33" spans="1:8" x14ac:dyDescent="0.25">
      <c r="A33" s="35">
        <v>45470</v>
      </c>
      <c r="C33" s="20" t="s">
        <v>51</v>
      </c>
      <c r="D33" s="36">
        <v>80.25</v>
      </c>
    </row>
    <row r="34" spans="1:8" x14ac:dyDescent="0.25">
      <c r="A34" s="35">
        <v>45470</v>
      </c>
      <c r="C34" s="20" t="s">
        <v>50</v>
      </c>
      <c r="D34" s="36">
        <v>25.7</v>
      </c>
    </row>
    <row r="35" spans="1:8" x14ac:dyDescent="0.25">
      <c r="A35" s="35">
        <v>45470</v>
      </c>
      <c r="C35" s="20" t="s">
        <v>51</v>
      </c>
      <c r="D35" s="36">
        <v>80.25</v>
      </c>
    </row>
    <row r="36" spans="1:8" x14ac:dyDescent="0.25">
      <c r="A36" s="35">
        <v>45470</v>
      </c>
      <c r="C36" s="20" t="s">
        <v>52</v>
      </c>
      <c r="D36" s="36">
        <v>137.80000000000001</v>
      </c>
    </row>
    <row r="37" spans="1:8" x14ac:dyDescent="0.25">
      <c r="A37" s="35">
        <v>45470</v>
      </c>
      <c r="C37" s="20" t="s">
        <v>51</v>
      </c>
      <c r="D37" s="36">
        <v>80.25</v>
      </c>
    </row>
    <row r="38" spans="1:8" x14ac:dyDescent="0.25">
      <c r="A38" s="35">
        <v>45470</v>
      </c>
      <c r="C38" s="20" t="s">
        <v>50</v>
      </c>
      <c r="D38" s="36">
        <v>25.7</v>
      </c>
    </row>
    <row r="39" spans="1:8" x14ac:dyDescent="0.25">
      <c r="A39" s="35">
        <v>45470</v>
      </c>
      <c r="C39" s="20" t="s">
        <v>51</v>
      </c>
      <c r="D39" s="36">
        <v>80.25</v>
      </c>
    </row>
    <row r="40" spans="1:8" x14ac:dyDescent="0.25">
      <c r="A40" s="35">
        <v>45470</v>
      </c>
      <c r="C40" s="20" t="s">
        <v>52</v>
      </c>
      <c r="D40" s="36">
        <v>137.80000000000001</v>
      </c>
    </row>
    <row r="41" spans="1:8" x14ac:dyDescent="0.25">
      <c r="A41" s="35">
        <v>45470</v>
      </c>
      <c r="C41" s="20" t="s">
        <v>50</v>
      </c>
      <c r="D41" s="36">
        <v>25.7</v>
      </c>
    </row>
    <row r="42" spans="1:8" x14ac:dyDescent="0.25">
      <c r="A42" s="35">
        <v>45470</v>
      </c>
      <c r="C42" s="20" t="s">
        <v>51</v>
      </c>
      <c r="D42" s="36">
        <v>80.25</v>
      </c>
    </row>
    <row r="43" spans="1:8" x14ac:dyDescent="0.25">
      <c r="A43" s="35">
        <v>45470</v>
      </c>
      <c r="C43" s="20" t="s">
        <v>52</v>
      </c>
      <c r="D43" s="36">
        <v>137.80000000000001</v>
      </c>
    </row>
    <row r="44" spans="1:8" x14ac:dyDescent="0.25">
      <c r="A44" s="35">
        <v>45470</v>
      </c>
      <c r="C44" s="20" t="s">
        <v>51</v>
      </c>
      <c r="D44" s="36">
        <v>80.25</v>
      </c>
    </row>
    <row r="45" spans="1:8" x14ac:dyDescent="0.25">
      <c r="A45" s="35">
        <v>45470</v>
      </c>
      <c r="C45" s="20" t="s">
        <v>51</v>
      </c>
      <c r="D45" s="36">
        <v>80.25</v>
      </c>
    </row>
    <row r="46" spans="1:8" x14ac:dyDescent="0.25">
      <c r="A46" s="35">
        <v>45470</v>
      </c>
      <c r="C46" s="20" t="s">
        <v>50</v>
      </c>
      <c r="D46" s="36">
        <v>25.7</v>
      </c>
    </row>
    <row r="47" spans="1:8" x14ac:dyDescent="0.25">
      <c r="A47" s="35">
        <v>45470</v>
      </c>
      <c r="C47" s="20" t="s">
        <v>51</v>
      </c>
      <c r="D47" s="36">
        <v>80.25</v>
      </c>
    </row>
    <row r="48" spans="1:8" x14ac:dyDescent="0.25">
      <c r="A48" s="27">
        <v>45566</v>
      </c>
      <c r="B48" s="28"/>
      <c r="C48" s="29" t="s">
        <v>38</v>
      </c>
      <c r="D48" s="30">
        <v>349.7</v>
      </c>
      <c r="E48" s="41" t="s">
        <v>49</v>
      </c>
      <c r="F48" s="28"/>
      <c r="G48" s="28"/>
      <c r="H48" s="28"/>
    </row>
    <row r="49" spans="1:4" x14ac:dyDescent="0.25">
      <c r="A49" s="35">
        <v>45637</v>
      </c>
      <c r="C49" s="20" t="s">
        <v>53</v>
      </c>
      <c r="D49" s="36">
        <v>60</v>
      </c>
    </row>
    <row r="50" spans="1:4" x14ac:dyDescent="0.25">
      <c r="A50" s="35">
        <v>45637</v>
      </c>
      <c r="C50" s="20" t="s">
        <v>53</v>
      </c>
      <c r="D50" s="36">
        <v>120</v>
      </c>
    </row>
    <row r="51" spans="1:4" x14ac:dyDescent="0.25">
      <c r="A51" s="35">
        <v>45637</v>
      </c>
      <c r="C51" s="20" t="s">
        <v>53</v>
      </c>
      <c r="D51" s="36">
        <v>60</v>
      </c>
    </row>
    <row r="52" spans="1:4" x14ac:dyDescent="0.25">
      <c r="A52" s="35">
        <v>45637</v>
      </c>
      <c r="C52" s="20" t="s">
        <v>53</v>
      </c>
      <c r="D52" s="36">
        <v>60</v>
      </c>
    </row>
    <row r="53" spans="1:4" x14ac:dyDescent="0.25">
      <c r="A53" s="35">
        <v>45637</v>
      </c>
      <c r="C53" s="20" t="s">
        <v>53</v>
      </c>
      <c r="D53" s="36">
        <v>60</v>
      </c>
    </row>
    <row r="54" spans="1:4" x14ac:dyDescent="0.25">
      <c r="A54" s="35">
        <v>45637</v>
      </c>
      <c r="C54" s="20" t="s">
        <v>53</v>
      </c>
      <c r="D54" s="36">
        <v>60</v>
      </c>
    </row>
    <row r="55" spans="1:4" x14ac:dyDescent="0.25">
      <c r="A55" s="35">
        <v>45637</v>
      </c>
      <c r="C55" s="20" t="s">
        <v>53</v>
      </c>
      <c r="D55" s="36">
        <v>60</v>
      </c>
    </row>
    <row r="56" spans="1:4" x14ac:dyDescent="0.25">
      <c r="A56" s="35">
        <v>45637</v>
      </c>
      <c r="C56" s="20" t="s">
        <v>53</v>
      </c>
      <c r="D56" s="36">
        <v>240</v>
      </c>
    </row>
    <row r="57" spans="1:4" x14ac:dyDescent="0.25">
      <c r="A57" s="35">
        <v>45637</v>
      </c>
      <c r="C57" s="20" t="s">
        <v>53</v>
      </c>
      <c r="D57" s="36">
        <v>60</v>
      </c>
    </row>
    <row r="58" spans="1:4" x14ac:dyDescent="0.25">
      <c r="A58" s="35">
        <v>45637</v>
      </c>
      <c r="C58" s="20" t="s">
        <v>53</v>
      </c>
      <c r="D58" s="36">
        <v>60</v>
      </c>
    </row>
    <row r="59" spans="1:4" x14ac:dyDescent="0.25">
      <c r="A59" s="35">
        <v>45637</v>
      </c>
      <c r="C59" s="20" t="s">
        <v>53</v>
      </c>
      <c r="D59" s="36">
        <v>60</v>
      </c>
    </row>
    <row r="60" spans="1:4" x14ac:dyDescent="0.25">
      <c r="A60" s="35">
        <v>45637</v>
      </c>
      <c r="C60" s="20" t="s">
        <v>53</v>
      </c>
      <c r="D60" s="36">
        <v>180</v>
      </c>
    </row>
    <row r="61" spans="1:4" x14ac:dyDescent="0.25">
      <c r="A61" s="35">
        <v>45637</v>
      </c>
      <c r="C61" s="20" t="s">
        <v>53</v>
      </c>
      <c r="D61" s="36">
        <v>60</v>
      </c>
    </row>
    <row r="62" spans="1:4" x14ac:dyDescent="0.25">
      <c r="A62" s="35">
        <v>45637</v>
      </c>
      <c r="C62" s="20" t="s">
        <v>53</v>
      </c>
      <c r="D62" s="36">
        <v>60</v>
      </c>
    </row>
    <row r="63" spans="1:4" x14ac:dyDescent="0.25">
      <c r="A63" s="35">
        <v>45637</v>
      </c>
      <c r="C63" s="20" t="s">
        <v>53</v>
      </c>
      <c r="D63" s="36">
        <v>60</v>
      </c>
    </row>
    <row r="64" spans="1:4" x14ac:dyDescent="0.25">
      <c r="A64" s="35">
        <v>45637</v>
      </c>
      <c r="C64" s="20" t="s">
        <v>53</v>
      </c>
      <c r="D64" s="36">
        <v>60</v>
      </c>
    </row>
    <row r="65" spans="1:4" x14ac:dyDescent="0.25">
      <c r="A65" s="35">
        <v>45637</v>
      </c>
      <c r="C65" s="20" t="s">
        <v>53</v>
      </c>
      <c r="D65" s="36">
        <v>240</v>
      </c>
    </row>
    <row r="66" spans="1:4" x14ac:dyDescent="0.25">
      <c r="A66" s="35">
        <v>45637</v>
      </c>
      <c r="C66" s="20" t="s">
        <v>53</v>
      </c>
      <c r="D66" s="36">
        <v>60</v>
      </c>
    </row>
    <row r="67" spans="1:4" x14ac:dyDescent="0.25">
      <c r="A67" s="35">
        <v>45637</v>
      </c>
      <c r="C67" s="20" t="s">
        <v>53</v>
      </c>
      <c r="D67" s="36">
        <v>60</v>
      </c>
    </row>
    <row r="68" spans="1:4" x14ac:dyDescent="0.25">
      <c r="A68" s="35">
        <v>45637</v>
      </c>
      <c r="C68" s="20" t="s">
        <v>53</v>
      </c>
      <c r="D68" s="36">
        <v>60</v>
      </c>
    </row>
    <row r="69" spans="1:4" x14ac:dyDescent="0.25">
      <c r="A69" s="35">
        <v>45637</v>
      </c>
      <c r="C69" s="20" t="s">
        <v>53</v>
      </c>
      <c r="D69" s="36">
        <v>60</v>
      </c>
    </row>
    <row r="70" spans="1:4" x14ac:dyDescent="0.25">
      <c r="A70" s="35">
        <v>45637</v>
      </c>
      <c r="C70" s="20" t="s">
        <v>53</v>
      </c>
      <c r="D70" s="36">
        <v>60</v>
      </c>
    </row>
    <row r="71" spans="1:4" x14ac:dyDescent="0.25">
      <c r="A71" s="35">
        <v>45637</v>
      </c>
      <c r="C71" s="20" t="s">
        <v>53</v>
      </c>
      <c r="D71" s="36">
        <v>60</v>
      </c>
    </row>
    <row r="72" spans="1:4" x14ac:dyDescent="0.25">
      <c r="A72" s="35">
        <v>45637</v>
      </c>
      <c r="C72" s="20" t="s">
        <v>53</v>
      </c>
      <c r="D72" s="36">
        <v>60</v>
      </c>
    </row>
    <row r="73" spans="1:4" x14ac:dyDescent="0.25">
      <c r="A73" s="35">
        <v>45637</v>
      </c>
      <c r="C73" s="20" t="s">
        <v>53</v>
      </c>
      <c r="D73" s="36">
        <v>60</v>
      </c>
    </row>
    <row r="74" spans="1:4" x14ac:dyDescent="0.25">
      <c r="A74" s="35">
        <v>45637</v>
      </c>
      <c r="C74" s="20" t="s">
        <v>53</v>
      </c>
      <c r="D74" s="36">
        <v>60</v>
      </c>
    </row>
    <row r="75" spans="1:4" x14ac:dyDescent="0.25">
      <c r="A75" s="35">
        <v>45637</v>
      </c>
      <c r="C75" s="20" t="s">
        <v>53</v>
      </c>
      <c r="D75" s="36">
        <v>60</v>
      </c>
    </row>
    <row r="76" spans="1:4" x14ac:dyDescent="0.25">
      <c r="A76" s="35">
        <v>45637</v>
      </c>
      <c r="C76" s="20" t="s">
        <v>53</v>
      </c>
      <c r="D76" s="36">
        <v>120</v>
      </c>
    </row>
    <row r="77" spans="1:4" x14ac:dyDescent="0.25">
      <c r="A77" s="35">
        <v>45637</v>
      </c>
      <c r="C77" s="20" t="s">
        <v>53</v>
      </c>
      <c r="D77" s="36">
        <v>60</v>
      </c>
    </row>
    <row r="78" spans="1:4" x14ac:dyDescent="0.25">
      <c r="A78" s="35">
        <v>45637</v>
      </c>
      <c r="C78" s="20" t="s">
        <v>53</v>
      </c>
      <c r="D78" s="36">
        <v>120</v>
      </c>
    </row>
    <row r="79" spans="1:4" x14ac:dyDescent="0.25">
      <c r="A79" s="35">
        <v>45637</v>
      </c>
      <c r="C79" s="20" t="s">
        <v>53</v>
      </c>
      <c r="D79" s="36">
        <v>420</v>
      </c>
    </row>
    <row r="80" spans="1:4" x14ac:dyDescent="0.25">
      <c r="A80" s="35">
        <v>45637</v>
      </c>
      <c r="C80" s="20" t="s">
        <v>53</v>
      </c>
      <c r="D80" s="36">
        <v>60</v>
      </c>
    </row>
    <row r="81" spans="1:4" x14ac:dyDescent="0.25">
      <c r="A81" s="35">
        <v>45637</v>
      </c>
      <c r="C81" s="20" t="s">
        <v>53</v>
      </c>
      <c r="D81" s="36">
        <v>60</v>
      </c>
    </row>
    <row r="82" spans="1:4" x14ac:dyDescent="0.25">
      <c r="A82" s="35">
        <v>45637</v>
      </c>
      <c r="C82" s="20" t="s">
        <v>53</v>
      </c>
      <c r="D82" s="36">
        <v>60</v>
      </c>
    </row>
    <row r="83" spans="1:4" x14ac:dyDescent="0.25">
      <c r="A83" s="35">
        <v>45637</v>
      </c>
      <c r="C83" s="20" t="s">
        <v>53</v>
      </c>
      <c r="D83" s="36">
        <v>60</v>
      </c>
    </row>
    <row r="84" spans="1:4" x14ac:dyDescent="0.25">
      <c r="A84" s="35">
        <v>45637</v>
      </c>
      <c r="C84" s="20" t="s">
        <v>53</v>
      </c>
      <c r="D84" s="36">
        <v>60</v>
      </c>
    </row>
    <row r="85" spans="1:4" x14ac:dyDescent="0.25">
      <c r="A85" s="35">
        <v>45637</v>
      </c>
      <c r="C85" s="20" t="s">
        <v>53</v>
      </c>
      <c r="D85" s="36">
        <v>60</v>
      </c>
    </row>
    <row r="86" spans="1:4" x14ac:dyDescent="0.25">
      <c r="A86" s="35">
        <v>45637</v>
      </c>
      <c r="C86" s="20" t="s">
        <v>53</v>
      </c>
      <c r="D86" s="36">
        <v>60</v>
      </c>
    </row>
    <row r="87" spans="1:4" x14ac:dyDescent="0.25">
      <c r="A87" s="35">
        <v>45637</v>
      </c>
      <c r="C87" s="20" t="s">
        <v>53</v>
      </c>
      <c r="D87" s="36">
        <v>60</v>
      </c>
    </row>
    <row r="88" spans="1:4" x14ac:dyDescent="0.25">
      <c r="A88" s="35">
        <v>45637</v>
      </c>
      <c r="C88" s="20" t="s">
        <v>53</v>
      </c>
      <c r="D88" s="36">
        <v>240</v>
      </c>
    </row>
    <row r="89" spans="1:4" x14ac:dyDescent="0.25">
      <c r="A89" s="35">
        <v>45637</v>
      </c>
      <c r="C89" s="20" t="s">
        <v>53</v>
      </c>
      <c r="D89" s="36">
        <v>60</v>
      </c>
    </row>
    <row r="90" spans="1:4" x14ac:dyDescent="0.25">
      <c r="A90" s="35">
        <v>45637</v>
      </c>
      <c r="C90" s="20" t="s">
        <v>53</v>
      </c>
      <c r="D90" s="36">
        <v>60</v>
      </c>
    </row>
    <row r="91" spans="1:4" x14ac:dyDescent="0.25">
      <c r="A91" s="35">
        <v>45637</v>
      </c>
      <c r="C91" s="20" t="s">
        <v>53</v>
      </c>
      <c r="D91" s="36">
        <v>120</v>
      </c>
    </row>
    <row r="92" spans="1:4" x14ac:dyDescent="0.25">
      <c r="A92" s="35">
        <v>45637</v>
      </c>
      <c r="C92" s="20" t="s">
        <v>53</v>
      </c>
      <c r="D92" s="36">
        <v>60</v>
      </c>
    </row>
    <row r="93" spans="1:4" x14ac:dyDescent="0.25">
      <c r="A93" s="35">
        <v>45637</v>
      </c>
      <c r="C93" s="20" t="s">
        <v>53</v>
      </c>
      <c r="D93" s="36">
        <v>60</v>
      </c>
    </row>
    <row r="94" spans="1:4" x14ac:dyDescent="0.25">
      <c r="A94" s="35">
        <v>45637</v>
      </c>
      <c r="C94" s="20" t="s">
        <v>53</v>
      </c>
      <c r="D94" s="36">
        <v>60</v>
      </c>
    </row>
    <row r="95" spans="1:4" x14ac:dyDescent="0.25">
      <c r="A95" s="35">
        <v>45637</v>
      </c>
      <c r="C95" s="20" t="s">
        <v>53</v>
      </c>
      <c r="D95" s="36">
        <v>60</v>
      </c>
    </row>
    <row r="96" spans="1:4" x14ac:dyDescent="0.25">
      <c r="A96" s="35">
        <v>45637</v>
      </c>
      <c r="C96" s="20" t="s">
        <v>53</v>
      </c>
      <c r="D96" s="36">
        <v>-120</v>
      </c>
    </row>
    <row r="97" spans="1:8" x14ac:dyDescent="0.25">
      <c r="A97" s="35">
        <v>45637</v>
      </c>
      <c r="C97" s="20" t="s">
        <v>53</v>
      </c>
      <c r="D97" s="36">
        <v>-60</v>
      </c>
    </row>
    <row r="98" spans="1:8" x14ac:dyDescent="0.25">
      <c r="A98" s="35">
        <v>45637</v>
      </c>
      <c r="C98" s="20" t="s">
        <v>53</v>
      </c>
      <c r="D98" s="36">
        <v>-240</v>
      </c>
    </row>
    <row r="99" spans="1:8" x14ac:dyDescent="0.25">
      <c r="A99" s="35">
        <v>45637</v>
      </c>
      <c r="C99" s="20" t="s">
        <v>53</v>
      </c>
      <c r="D99" s="36">
        <v>-180</v>
      </c>
    </row>
    <row r="100" spans="1:8" x14ac:dyDescent="0.25">
      <c r="A100" s="27">
        <v>45642</v>
      </c>
      <c r="B100" s="28"/>
      <c r="C100" s="29" t="s">
        <v>41</v>
      </c>
      <c r="D100" s="30">
        <v>1500</v>
      </c>
      <c r="E100" s="41" t="s">
        <v>49</v>
      </c>
      <c r="F100" s="28"/>
      <c r="G100" s="28"/>
      <c r="H100" s="28"/>
    </row>
    <row r="101" spans="1:8" x14ac:dyDescent="0.25">
      <c r="A101" s="35">
        <v>45642</v>
      </c>
      <c r="C101" s="20" t="s">
        <v>54</v>
      </c>
      <c r="D101" s="36">
        <v>1200</v>
      </c>
    </row>
    <row r="102" spans="1:8" x14ac:dyDescent="0.25">
      <c r="A102" s="35">
        <v>45644</v>
      </c>
      <c r="C102" s="20" t="s">
        <v>53</v>
      </c>
      <c r="D102" s="36">
        <v>180</v>
      </c>
    </row>
    <row r="103" spans="1:8" x14ac:dyDescent="0.25">
      <c r="A103" s="35">
        <v>45644</v>
      </c>
      <c r="C103" s="20" t="s">
        <v>53</v>
      </c>
      <c r="D103" s="36">
        <v>-180</v>
      </c>
    </row>
    <row r="104" spans="1:8" x14ac:dyDescent="0.25">
      <c r="A104" s="35">
        <v>45645</v>
      </c>
      <c r="C104" s="20" t="s">
        <v>53</v>
      </c>
      <c r="D104" s="36">
        <v>180</v>
      </c>
    </row>
    <row r="105" spans="1:8" x14ac:dyDescent="0.25">
      <c r="A105" s="35">
        <v>45654</v>
      </c>
      <c r="C105" s="20" t="s">
        <v>53</v>
      </c>
      <c r="D105" s="36">
        <v>240</v>
      </c>
    </row>
    <row r="107" spans="1:8" x14ac:dyDescent="0.25">
      <c r="C107" s="19" t="s">
        <v>55</v>
      </c>
      <c r="D107" s="40"/>
    </row>
    <row r="108" spans="1:8" x14ac:dyDescent="0.25">
      <c r="C108" s="20" t="s">
        <v>53</v>
      </c>
      <c r="D108" s="36">
        <f>SUMIF(C23:C105,C108,D23:D105)</f>
        <v>3900</v>
      </c>
    </row>
    <row r="109" spans="1:8" x14ac:dyDescent="0.25">
      <c r="C109" s="20" t="s">
        <v>56</v>
      </c>
      <c r="D109" s="36">
        <f>D101</f>
        <v>1200</v>
      </c>
    </row>
    <row r="110" spans="1:8" x14ac:dyDescent="0.25">
      <c r="C110" s="20" t="s">
        <v>57</v>
      </c>
      <c r="D110" s="36">
        <f>SUM(D24:D47)</f>
        <v>2316.4</v>
      </c>
    </row>
    <row r="111" spans="1:8" x14ac:dyDescent="0.25">
      <c r="D111" s="39">
        <f>SUM(D108:D110)</f>
        <v>7416.4</v>
      </c>
    </row>
    <row r="113" spans="6:6" x14ac:dyDescent="0.25">
      <c r="F113" s="37"/>
    </row>
  </sheetData>
  <pageMargins left="0.7" right="0.7" top="0.78740157499999996" bottom="0.78740157499999996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EA3D0E9B183F47BEFCD105152E84EC" ma:contentTypeVersion="14" ma:contentTypeDescription="Create a new document." ma:contentTypeScope="" ma:versionID="14acc41f5545acc4beb90f5d3edc4285">
  <xsd:schema xmlns:xsd="http://www.w3.org/2001/XMLSchema" xmlns:xs="http://www.w3.org/2001/XMLSchema" xmlns:p="http://schemas.microsoft.com/office/2006/metadata/properties" xmlns:ns2="c6edb1fb-9093-443c-8c9a-380ff756bee9" xmlns:ns3="931b810c-e1bd-460f-9377-b918a6c9e4ac" targetNamespace="http://schemas.microsoft.com/office/2006/metadata/properties" ma:root="true" ma:fieldsID="5e3f5f8846e2c532d51f5390c6a173e5" ns2:_="" ns3:_="">
    <xsd:import namespace="c6edb1fb-9093-443c-8c9a-380ff756bee9"/>
    <xsd:import namespace="931b810c-e1bd-460f-9377-b918a6c9e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db1fb-9093-443c-8c9a-380ff756b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f276c77-5f33-4e85-96f7-d7788600d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b810c-e1bd-460f-9377-b918a6c9e4a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3cc7e-aaf5-4fd0-bf40-7905765654bd}" ma:internalName="TaxCatchAll" ma:showField="CatchAllData" ma:web="931b810c-e1bd-460f-9377-b918a6c9e4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1b810c-e1bd-460f-9377-b918a6c9e4ac" xsi:nil="true"/>
    <lcf76f155ced4ddcb4097134ff3c332f xmlns="c6edb1fb-9093-443c-8c9a-380ff756be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FBF563-C327-4606-A402-D94129368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12CC7-9BE6-4D7A-BDA6-C8A01188D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db1fb-9093-443c-8c9a-380ff756bee9"/>
    <ds:schemaRef ds:uri="931b810c-e1bd-460f-9377-b918a6c9e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EE7B7-8DEB-472B-8016-68014B973B74}">
  <ds:schemaRefs>
    <ds:schemaRef ds:uri="http://schemas.microsoft.com/office/2006/metadata/properties"/>
    <ds:schemaRef ds:uri="http://schemas.microsoft.com/office/infopath/2007/PartnerControls"/>
    <ds:schemaRef ds:uri="68fc114c-bfb7-4c89-bf20-265d8c49e88f"/>
    <ds:schemaRef ds:uri="f9ea0bcf-3df1-4d0c-9d9a-4cacfecb3405"/>
    <ds:schemaRef ds:uri="931b810c-e1bd-460f-9377-b918a6c9e4ac"/>
    <ds:schemaRef ds:uri="c6edb1fb-9093-443c-8c9a-380ff756be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Rechnungsprüfung 2024</vt:lpstr>
      <vt:lpstr>OriginalDaten_2024</vt:lpstr>
    </vt:vector>
  </TitlesOfParts>
  <Manager/>
  <Company>FiBL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Hansueli Dierauer</dc:creator>
  <cp:keywords/>
  <dc:description/>
  <cp:lastModifiedBy>Nilles Lisa</cp:lastModifiedBy>
  <cp:revision/>
  <dcterms:created xsi:type="dcterms:W3CDTF">2005-02-22T09:05:04Z</dcterms:created>
  <dcterms:modified xsi:type="dcterms:W3CDTF">2025-05-21T10:56:33Z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0x0101006EEA3D0E9B183F47BEFCD105152E84EC</vt:lpwstr>
  </property>
  <property fmtid="{D5CDD505-2E9C-101B-9397-08002B2CF9AE}" pid="3" name="MediaServiceImageTags">
    <vt:lpwstr/>
  </property>
</Properties>
</file>